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7" yWindow="0" windowWidth="13164" windowHeight="11765" tabRatio="698" firstSheet="1" activeTab="9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  <sheet name="жовт" sheetId="10" r:id="rId10"/>
  </sheets>
  <definedNames>
    <definedName name="_xlnm.Print_Area" localSheetId="2">'бер'!$A$1:$AG$99</definedName>
    <definedName name="_xlnm.Print_Area" localSheetId="8">'вер'!$A$1:$AG$99</definedName>
    <definedName name="_xlnm.Print_Area" localSheetId="9">'жовт'!$A$1:$AG$99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<sst xmlns="http://schemas.openxmlformats.org/spreadsheetml/2006/main" count="1040" uniqueCount="73">
  <si>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</si>
  <si>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</si>
  <si>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</si>
  <si>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</si>
  <si>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</si>
  <si>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</si>
  <si>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</si>
  <si>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</si>
  <si>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</si>
  <si>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</si>
  <si>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</si>
  <si>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</si>
  <si>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</si>
  <si>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</si>
  <si>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</si>
  <si>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</si>
  <si>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</si>
  <si>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</si>
  <si>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</si>
  <si>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</si>
  <si>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</si>
  <si>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</si>
  <si>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</si>
  <si>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</si>
  <si>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</si>
  <si>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</si>
  <si>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</si>
  <si>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</si>
  <si>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</si>
  <si>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</si>
  <si>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</si>
  <si>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</si>
  <si>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</si>
  <si>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</si>
  <si>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</si>
  <si>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</si>
  <si>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</si>
  <si>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</si>
  <si>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</si>
  <si>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</si>
  <si>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</si>
  <si>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</si>
  <si>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</si>
  <si>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</si>
  <si>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</si>
  <si>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</si>
  <si>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</si>
  <si>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</si>
  <si>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</si>
  <si>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</si>
  <si>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</si>
  <si>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</si>
  <si>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</si>
  <si>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</si>
  <si>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</si>
  <si>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</si>
  <si>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</si>
  <si>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</si>
  <si>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</si>
  <si>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</si>
  <si>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</si>
  <si>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</si>
  <si>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</si>
  <si>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</si>
  <si>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</si>
  <si>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</si>
  <si>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</si>
  <si>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</si>
  <si>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</si>
  <si>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</si>
  <si>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</si>
  <si>
    <t>по міському бюджету м.Черкаси у ЖОВТНІ 2017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</si>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</sst>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2" fillId="0" borderId="10" xfId="0" applyNumberFormat="1" applyFont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45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3.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2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98" sqref="G9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71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19296.6</v>
      </c>
      <c r="C7" s="72">
        <v>24343.4</v>
      </c>
      <c r="D7" s="45"/>
      <c r="E7" s="46">
        <f>9368.4+9928.2</f>
        <v>19296.6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45240.700000000004</v>
      </c>
      <c r="C8" s="40">
        <v>68199.8</v>
      </c>
      <c r="D8" s="43">
        <v>16930.7</v>
      </c>
      <c r="E8" s="55">
        <v>4041.6</v>
      </c>
      <c r="F8" s="55">
        <v>21589.5</v>
      </c>
      <c r="G8" s="55">
        <v>2678.9</v>
      </c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83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163408.4</v>
      </c>
      <c r="C9" s="24">
        <f t="shared" si="0"/>
        <v>92465.70000000001</v>
      </c>
      <c r="D9" s="24">
        <f t="shared" si="0"/>
        <v>26.4</v>
      </c>
      <c r="E9" s="24">
        <f t="shared" si="0"/>
        <v>480.19999999999993</v>
      </c>
      <c r="F9" s="24">
        <f t="shared" si="0"/>
        <v>1152.2</v>
      </c>
      <c r="G9" s="24">
        <f t="shared" si="0"/>
        <v>2679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4337.8</v>
      </c>
      <c r="AG9" s="50">
        <f>AG10+AG15+AG24+AG33+AG47+AG52+AG54+AG61+AG62+AG71+AG72+AG76+AG88+AG81+AG83+AG82+AG69+AG89+AG91+AG90+AG70+AG40+AG92</f>
        <v>251536.3</v>
      </c>
      <c r="AH9" s="49"/>
      <c r="AI9" s="49"/>
    </row>
    <row r="10" spans="1:33" ht="15">
      <c r="A10" s="77" t="s">
        <v>4</v>
      </c>
      <c r="B10" s="26">
        <v>12847.4</v>
      </c>
      <c r="C10" s="26">
        <v>16856.3</v>
      </c>
      <c r="D10" s="22">
        <v>21.3</v>
      </c>
      <c r="E10" s="22">
        <v>29.4</v>
      </c>
      <c r="F10" s="22">
        <v>134</v>
      </c>
      <c r="G10" s="22">
        <v>35.1</v>
      </c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219.79999999999998</v>
      </c>
      <c r="AG10" s="27">
        <f>B10+C10-AF10</f>
        <v>29483.899999999998</v>
      </c>
    </row>
    <row r="11" spans="1:33" ht="15">
      <c r="A11" s="78" t="s">
        <v>5</v>
      </c>
      <c r="B11" s="25">
        <v>12248.9</v>
      </c>
      <c r="C11" s="26">
        <v>14827.5</v>
      </c>
      <c r="D11" s="22">
        <v>21.3</v>
      </c>
      <c r="E11" s="22">
        <v>17</v>
      </c>
      <c r="F11" s="22">
        <v>55.2</v>
      </c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93.5</v>
      </c>
      <c r="AG11" s="27">
        <f>B11+C11-AF11</f>
        <v>26982.9</v>
      </c>
    </row>
    <row r="12" spans="1:33" ht="15">
      <c r="A12" s="78" t="s">
        <v>2</v>
      </c>
      <c r="B12" s="25">
        <v>93.9</v>
      </c>
      <c r="C12" s="26">
        <v>162.8</v>
      </c>
      <c r="D12" s="22"/>
      <c r="E12" s="22"/>
      <c r="F12" s="22">
        <v>4.3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4.3</v>
      </c>
      <c r="AG12" s="27">
        <f>B12+C12-AF12</f>
        <v>252.40000000000003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504.6</v>
      </c>
      <c r="C14" s="26">
        <f t="shared" si="2"/>
        <v>1865.9999999999993</v>
      </c>
      <c r="D14" s="22">
        <f t="shared" si="2"/>
        <v>0</v>
      </c>
      <c r="E14" s="22">
        <f t="shared" si="2"/>
        <v>12.399999999999999</v>
      </c>
      <c r="F14" s="22">
        <f t="shared" si="2"/>
        <v>74.5</v>
      </c>
      <c r="G14" s="22">
        <f t="shared" si="2"/>
        <v>35.1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122</v>
      </c>
      <c r="AG14" s="27">
        <f>AG10-AG11-AG12-AG13</f>
        <v>2248.5999999999963</v>
      </c>
    </row>
    <row r="15" spans="1:33" ht="15" customHeight="1">
      <c r="A15" s="77" t="s">
        <v>6</v>
      </c>
      <c r="B15" s="26">
        <v>53446.8</v>
      </c>
      <c r="C15" s="26">
        <v>37516.3</v>
      </c>
      <c r="D15" s="44"/>
      <c r="E15" s="44"/>
      <c r="F15" s="22">
        <v>321.4</v>
      </c>
      <c r="G15" s="22">
        <v>180.3</v>
      </c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501.7</v>
      </c>
      <c r="AG15" s="27">
        <f aca="true" t="shared" si="3" ref="AG15:AG31">B15+C15-AF15</f>
        <v>90461.40000000001</v>
      </c>
    </row>
    <row r="16" spans="1:34" s="70" customFormat="1" ht="15" customHeight="1">
      <c r="A16" s="79" t="s">
        <v>38</v>
      </c>
      <c r="B16" s="68">
        <v>18736.8</v>
      </c>
      <c r="C16" s="68">
        <v>18600.9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37337.7</v>
      </c>
      <c r="AH16" s="75"/>
    </row>
    <row r="17" spans="1:34" ht="15">
      <c r="A17" s="78" t="s">
        <v>5</v>
      </c>
      <c r="B17" s="26">
        <v>42746.7</v>
      </c>
      <c r="C17" s="26">
        <v>22329.2</v>
      </c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65075.899999999994</v>
      </c>
      <c r="AH17" s="6"/>
    </row>
    <row r="18" spans="1:35" ht="15">
      <c r="A18" s="78" t="s">
        <v>3</v>
      </c>
      <c r="B18" s="26">
        <v>9.1</v>
      </c>
      <c r="C18" s="26">
        <v>49.5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58.6</v>
      </c>
      <c r="AH18" s="6"/>
      <c r="AI18" s="6"/>
    </row>
    <row r="19" spans="1:33" ht="15">
      <c r="A19" s="78" t="s">
        <v>1</v>
      </c>
      <c r="B19" s="26">
        <v>2429.5</v>
      </c>
      <c r="C19" s="26">
        <v>638.2</v>
      </c>
      <c r="D19" s="22"/>
      <c r="E19" s="22"/>
      <c r="F19" s="22">
        <v>321.4</v>
      </c>
      <c r="G19" s="22">
        <v>142.9</v>
      </c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464.29999999999995</v>
      </c>
      <c r="AG19" s="27">
        <f t="shared" si="3"/>
        <v>2603.3999999999996</v>
      </c>
    </row>
    <row r="20" spans="1:33" ht="15">
      <c r="A20" s="78" t="s">
        <v>2</v>
      </c>
      <c r="B20" s="26">
        <v>4684.8</v>
      </c>
      <c r="C20" s="26">
        <v>7400.6</v>
      </c>
      <c r="D20" s="22"/>
      <c r="E20" s="22"/>
      <c r="F20" s="22"/>
      <c r="G20" s="22">
        <v>28.7</v>
      </c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28.7</v>
      </c>
      <c r="AG20" s="27">
        <f t="shared" si="3"/>
        <v>12056.7</v>
      </c>
    </row>
    <row r="21" spans="1:33" ht="15">
      <c r="A21" s="78" t="s">
        <v>16</v>
      </c>
      <c r="B21" s="26">
        <v>1271.9</v>
      </c>
      <c r="C21" s="26">
        <v>861.1</v>
      </c>
      <c r="D21" s="22"/>
      <c r="E21" s="22"/>
      <c r="F21" s="22"/>
      <c r="G21" s="22">
        <v>8.7</v>
      </c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8.7</v>
      </c>
      <c r="AG21" s="27">
        <f t="shared" si="3"/>
        <v>2124.3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2304.800000000005</v>
      </c>
      <c r="C23" s="26">
        <f t="shared" si="4"/>
        <v>6237.700000000001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7.105427357601002E-15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7.105427357601002E-15</v>
      </c>
      <c r="AG23" s="27">
        <f t="shared" si="3"/>
        <v>8542.500000000005</v>
      </c>
    </row>
    <row r="24" spans="1:36" ht="15" customHeight="1">
      <c r="A24" s="77" t="s">
        <v>7</v>
      </c>
      <c r="B24" s="26">
        <v>27750.1</v>
      </c>
      <c r="C24" s="26">
        <v>16650.1</v>
      </c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0</v>
      </c>
      <c r="AG24" s="27">
        <f t="shared" si="3"/>
        <v>44400.2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125.2</v>
      </c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0</v>
      </c>
      <c r="AG25" s="71">
        <f t="shared" si="3"/>
        <v>19981.600000000002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27750.1</v>
      </c>
      <c r="C32" s="26">
        <f t="shared" si="5"/>
        <v>16650.1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0</v>
      </c>
      <c r="AG32" s="27">
        <f>AG24</f>
        <v>44400.2</v>
      </c>
    </row>
    <row r="33" spans="1:33" ht="15" customHeight="1">
      <c r="A33" s="77" t="s">
        <v>8</v>
      </c>
      <c r="B33" s="26">
        <v>268.2</v>
      </c>
      <c r="C33" s="26">
        <v>318.6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586.8</v>
      </c>
    </row>
    <row r="34" spans="1:33" ht="15">
      <c r="A34" s="78" t="s">
        <v>5</v>
      </c>
      <c r="B34" s="26">
        <v>207.7</v>
      </c>
      <c r="C34" s="26">
        <v>66.7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274.4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35.9</v>
      </c>
      <c r="C36" s="26">
        <v>11.6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47.5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24.6</v>
      </c>
      <c r="C39" s="26">
        <f t="shared" si="7"/>
        <v>16.30000000000003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40.89999999999998</v>
      </c>
    </row>
    <row r="40" spans="1:33" ht="15" customHeight="1">
      <c r="A40" s="77" t="s">
        <v>29</v>
      </c>
      <c r="B40" s="26">
        <v>905.7</v>
      </c>
      <c r="C40" s="26">
        <v>412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1317.7</v>
      </c>
    </row>
    <row r="41" spans="1:34" ht="15">
      <c r="A41" s="78" t="s">
        <v>5</v>
      </c>
      <c r="B41" s="26">
        <v>863.1</v>
      </c>
      <c r="C41" s="26">
        <v>269.3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1132.4</v>
      </c>
      <c r="AH41" s="6"/>
    </row>
    <row r="42" spans="1:33" ht="15">
      <c r="A42" s="78" t="s">
        <v>3</v>
      </c>
      <c r="B42" s="26">
        <v>0</v>
      </c>
      <c r="C42" s="26">
        <v>0.3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8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19.1</v>
      </c>
    </row>
    <row r="44" spans="1:33" ht="15">
      <c r="A44" s="78" t="s">
        <v>2</v>
      </c>
      <c r="B44" s="26">
        <v>9.2</v>
      </c>
      <c r="C44" s="26">
        <v>103.6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112.8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25.400000000000023</v>
      </c>
      <c r="C46" s="26">
        <f t="shared" si="10"/>
        <v>27.69999999999999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53.09999999999995</v>
      </c>
    </row>
    <row r="47" spans="1:33" ht="17.25" customHeight="1">
      <c r="A47" s="77" t="s">
        <v>43</v>
      </c>
      <c r="B47" s="25">
        <v>923.2</v>
      </c>
      <c r="C47" s="26">
        <v>2466.9</v>
      </c>
      <c r="D47" s="22"/>
      <c r="E47" s="28">
        <v>11.2</v>
      </c>
      <c r="F47" s="28">
        <v>55.4</v>
      </c>
      <c r="G47" s="28">
        <v>16.2</v>
      </c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82.8</v>
      </c>
      <c r="AG47" s="27">
        <f>B47+C47-AF47</f>
        <v>3307.3</v>
      </c>
    </row>
    <row r="48" spans="1:33" ht="15">
      <c r="A48" s="78" t="s">
        <v>5</v>
      </c>
      <c r="B48" s="26">
        <v>37.3</v>
      </c>
      <c r="C48" s="26">
        <v>25.9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63.199999999999996</v>
      </c>
    </row>
    <row r="49" spans="1:33" ht="15">
      <c r="A49" s="78" t="s">
        <v>16</v>
      </c>
      <c r="B49" s="26">
        <v>727.1</v>
      </c>
      <c r="C49" s="26">
        <v>2059</v>
      </c>
      <c r="D49" s="22"/>
      <c r="E49" s="22"/>
      <c r="F49" s="22">
        <v>55.4</v>
      </c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55.4</v>
      </c>
      <c r="AG49" s="27">
        <f>B49+C49-AF49</f>
        <v>2730.7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158.80000000000007</v>
      </c>
      <c r="C51" s="26">
        <f t="shared" si="11"/>
        <v>382</v>
      </c>
      <c r="D51" s="22">
        <f t="shared" si="11"/>
        <v>0</v>
      </c>
      <c r="E51" s="22">
        <f t="shared" si="11"/>
        <v>11.2</v>
      </c>
      <c r="F51" s="22">
        <f t="shared" si="11"/>
        <v>0</v>
      </c>
      <c r="G51" s="22">
        <f t="shared" si="11"/>
        <v>16.2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27.4</v>
      </c>
      <c r="AG51" s="27">
        <f>AG47-AG49-AG48</f>
        <v>513.4000000000003</v>
      </c>
    </row>
    <row r="52" spans="1:33" ht="15" customHeight="1">
      <c r="A52" s="77" t="s">
        <v>0</v>
      </c>
      <c r="B52" s="26">
        <v>3449.8</v>
      </c>
      <c r="C52" s="26">
        <v>2169.8</v>
      </c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0</v>
      </c>
      <c r="AG52" s="27">
        <f aca="true" t="shared" si="12" ref="AG52:AG59">B52+C52-AF52</f>
        <v>5619.6</v>
      </c>
    </row>
    <row r="53" spans="1:33" ht="15" customHeight="1">
      <c r="A53" s="78" t="s">
        <v>2</v>
      </c>
      <c r="B53" s="26">
        <v>1196.9</v>
      </c>
      <c r="C53" s="26">
        <v>634.4</v>
      </c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1831.3000000000002</v>
      </c>
    </row>
    <row r="54" spans="1:34" ht="15">
      <c r="A54" s="77" t="s">
        <v>9</v>
      </c>
      <c r="B54" s="80">
        <v>5259.9</v>
      </c>
      <c r="C54" s="26">
        <v>3510.6</v>
      </c>
      <c r="D54" s="22"/>
      <c r="E54" s="22">
        <v>142.2</v>
      </c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142.2</v>
      </c>
      <c r="AG54" s="22">
        <f t="shared" si="12"/>
        <v>8628.3</v>
      </c>
      <c r="AH54" s="6"/>
    </row>
    <row r="55" spans="1:34" ht="15">
      <c r="A55" s="78" t="s">
        <v>5</v>
      </c>
      <c r="B55" s="26">
        <v>4274.7</v>
      </c>
      <c r="C55" s="26">
        <v>2657.6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6932.299999999999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291.3</v>
      </c>
      <c r="C57" s="26">
        <v>270.8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562.1</v>
      </c>
    </row>
    <row r="58" spans="1:33" ht="15">
      <c r="A58" s="78" t="s">
        <v>16</v>
      </c>
      <c r="B58" s="25">
        <v>5.1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688.7999999999998</v>
      </c>
      <c r="C60" s="26">
        <f t="shared" si="13"/>
        <v>582.2</v>
      </c>
      <c r="D60" s="22">
        <f t="shared" si="13"/>
        <v>0</v>
      </c>
      <c r="E60" s="22">
        <f t="shared" si="13"/>
        <v>142.2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142.2</v>
      </c>
      <c r="AG60" s="22">
        <f>AG54-AG55-AG57-AG59-AG56-AG58</f>
        <v>1128.8000000000002</v>
      </c>
    </row>
    <row r="61" spans="1:33" ht="15" customHeight="1">
      <c r="A61" s="77" t="s">
        <v>10</v>
      </c>
      <c r="B61" s="26">
        <v>106.6</v>
      </c>
      <c r="C61" s="26">
        <v>668.5</v>
      </c>
      <c r="D61" s="22"/>
      <c r="E61" s="22">
        <v>2.5</v>
      </c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2.5</v>
      </c>
      <c r="AG61" s="22">
        <f aca="true" t="shared" si="15" ref="AG61:AG67">B61+C61-AF61</f>
        <v>772.6</v>
      </c>
    </row>
    <row r="62" spans="1:33" ht="15" customHeight="1">
      <c r="A62" s="77" t="s">
        <v>11</v>
      </c>
      <c r="B62" s="26">
        <v>1931.1</v>
      </c>
      <c r="C62" s="26">
        <v>1121.5</v>
      </c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3052.6</v>
      </c>
    </row>
    <row r="63" spans="1:34" ht="15">
      <c r="A63" s="78" t="s">
        <v>5</v>
      </c>
      <c r="B63" s="26">
        <v>1330.2</v>
      </c>
      <c r="C63" s="26">
        <v>239.1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1569.3</v>
      </c>
      <c r="AH63" s="64"/>
    </row>
    <row r="64" spans="1:34" ht="15">
      <c r="A64" s="78" t="s">
        <v>3</v>
      </c>
      <c r="B64" s="26">
        <v>3.3</v>
      </c>
      <c r="C64" s="26">
        <v>3.2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6.5</v>
      </c>
      <c r="AH64" s="6"/>
    </row>
    <row r="65" spans="1:34" ht="15">
      <c r="A65" s="78" t="s">
        <v>1</v>
      </c>
      <c r="B65" s="26">
        <v>77.8</v>
      </c>
      <c r="C65" s="26">
        <v>147.4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225.2</v>
      </c>
      <c r="AH65" s="6"/>
    </row>
    <row r="66" spans="1:33" ht="15">
      <c r="A66" s="78" t="s">
        <v>2</v>
      </c>
      <c r="B66" s="26">
        <v>68.5</v>
      </c>
      <c r="C66" s="26">
        <v>55.8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124.3</v>
      </c>
    </row>
    <row r="67" spans="1:33" ht="15">
      <c r="A67" s="78" t="s">
        <v>16</v>
      </c>
      <c r="B67" s="26">
        <v>47.1</v>
      </c>
      <c r="C67" s="26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60.1</v>
      </c>
    </row>
    <row r="68" spans="1:33" ht="15">
      <c r="A68" s="78" t="s">
        <v>23</v>
      </c>
      <c r="B68" s="26">
        <f aca="true" t="shared" si="16" ref="B68:AD68">B62-B63-B66-B67-B65-B64</f>
        <v>404.1999999999998</v>
      </c>
      <c r="C68" s="26">
        <f t="shared" si="16"/>
        <v>663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1067.2</v>
      </c>
    </row>
    <row r="69" spans="1:33" ht="30.75">
      <c r="A69" s="77" t="s">
        <v>46</v>
      </c>
      <c r="B69" s="26">
        <v>3772.7</v>
      </c>
      <c r="C69" s="26">
        <v>1622.6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5395.299999999999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797.3</v>
      </c>
      <c r="C71" s="29">
        <v>7.1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804.4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789.4</v>
      </c>
      <c r="C72" s="22">
        <v>4453.4</v>
      </c>
      <c r="D72" s="22"/>
      <c r="E72" s="22">
        <v>97.5</v>
      </c>
      <c r="F72" s="22">
        <v>23.7</v>
      </c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121.2</v>
      </c>
      <c r="AG72" s="30">
        <f t="shared" si="17"/>
        <v>5121.599999999999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>
        <v>39</v>
      </c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237.2</v>
      </c>
      <c r="C74" s="22">
        <v>1084.6</v>
      </c>
      <c r="D74" s="22"/>
      <c r="E74" s="22">
        <v>30.3</v>
      </c>
      <c r="F74" s="22">
        <v>0.3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30.6</v>
      </c>
      <c r="AG74" s="30">
        <f t="shared" si="17"/>
        <v>1291.2</v>
      </c>
    </row>
    <row r="75" spans="1:33" ht="15" customHeight="1">
      <c r="A75" s="3" t="s">
        <v>16</v>
      </c>
      <c r="B75" s="22">
        <v>59.3</v>
      </c>
      <c r="C75" s="22">
        <v>332.7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392</v>
      </c>
    </row>
    <row r="76" spans="1:33" s="11" customFormat="1" ht="15">
      <c r="A76" s="12" t="s">
        <v>49</v>
      </c>
      <c r="B76" s="22">
        <v>474.8</v>
      </c>
      <c r="C76" s="22">
        <v>87.5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562.3</v>
      </c>
    </row>
    <row r="77" spans="1:33" s="11" customFormat="1" ht="15">
      <c r="A77" s="3" t="s">
        <v>5</v>
      </c>
      <c r="B77" s="22">
        <v>88.6</v>
      </c>
      <c r="C77" s="22">
        <v>4.2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92.8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2.5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8.4</v>
      </c>
    </row>
    <row r="81" spans="1:35" s="11" customFormat="1" ht="15">
      <c r="A81" s="12" t="s">
        <v>50</v>
      </c>
      <c r="B81" s="22">
        <v>0</v>
      </c>
      <c r="C81" s="28">
        <v>49.7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49.7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21.2</v>
      </c>
      <c r="C83" s="28">
        <v>1177.9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1199.1000000000001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10512.7</v>
      </c>
      <c r="C89" s="26">
        <v>2259.1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0</v>
      </c>
      <c r="AG89" s="22">
        <f t="shared" si="17"/>
        <v>12771.800000000001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2457.1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v>37694.4</v>
      </c>
      <c r="C92" s="22">
        <v>204.9</v>
      </c>
      <c r="D92" s="22">
        <v>5.1</v>
      </c>
      <c r="E92" s="22">
        <v>197.4</v>
      </c>
      <c r="F92" s="22">
        <v>617.7</v>
      </c>
      <c r="G92" s="22">
        <v>2447.4</v>
      </c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3267.6000000000004</v>
      </c>
      <c r="AG92" s="22">
        <f t="shared" si="17"/>
        <v>34631.700000000004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163408.4</v>
      </c>
      <c r="C94" s="42">
        <f t="shared" si="18"/>
        <v>92465.70000000001</v>
      </c>
      <c r="D94" s="42">
        <f t="shared" si="18"/>
        <v>26.4</v>
      </c>
      <c r="E94" s="42">
        <f t="shared" si="18"/>
        <v>480.19999999999993</v>
      </c>
      <c r="F94" s="42">
        <f t="shared" si="18"/>
        <v>1152.2</v>
      </c>
      <c r="G94" s="42">
        <f t="shared" si="18"/>
        <v>2679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4337.8</v>
      </c>
      <c r="AG94" s="58">
        <f>AG10+AG15+AG24+AG33+AG47+AG52+AG54+AG61+AG62+AG69+AG71+AG72+AG76+AG81+AG82+AG83+AG88+AG89+AG90+AG91+AG70+AG40+AG92</f>
        <v>251536.3</v>
      </c>
    </row>
    <row r="95" spans="1:33" ht="15">
      <c r="A95" s="3" t="s">
        <v>5</v>
      </c>
      <c r="B95" s="22">
        <f aca="true" t="shared" si="19" ref="B95:AD95">B11+B17+B26+B34+B55+B63+B73+B41+B77+B48</f>
        <v>61836.29999999999</v>
      </c>
      <c r="C95" s="22">
        <f t="shared" si="19"/>
        <v>40419.49999999999</v>
      </c>
      <c r="D95" s="22">
        <f t="shared" si="19"/>
        <v>21.3</v>
      </c>
      <c r="E95" s="22">
        <f t="shared" si="19"/>
        <v>56</v>
      </c>
      <c r="F95" s="22">
        <f t="shared" si="19"/>
        <v>55.2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132.5</v>
      </c>
      <c r="AG95" s="27">
        <f>B95+C95-AF95</f>
        <v>102123.29999999999</v>
      </c>
    </row>
    <row r="96" spans="1:33" ht="15">
      <c r="A96" s="3" t="s">
        <v>2</v>
      </c>
      <c r="B96" s="22">
        <f aca="true" t="shared" si="20" ref="B96:AD96">B12+B20+B29+B36+B57+B66+B44+B80+B74+B53</f>
        <v>6620.199999999999</v>
      </c>
      <c r="C96" s="22">
        <f t="shared" si="20"/>
        <v>9730.1</v>
      </c>
      <c r="D96" s="22">
        <f t="shared" si="20"/>
        <v>0</v>
      </c>
      <c r="E96" s="22">
        <f t="shared" si="20"/>
        <v>30.3</v>
      </c>
      <c r="F96" s="22">
        <f t="shared" si="20"/>
        <v>4.6</v>
      </c>
      <c r="G96" s="22">
        <f t="shared" si="20"/>
        <v>28.7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63.599999999999994</v>
      </c>
      <c r="AG96" s="27">
        <f>B96+C96-AF96</f>
        <v>16286.699999999999</v>
      </c>
    </row>
    <row r="97" spans="1:33" ht="15">
      <c r="A97" s="3" t="s">
        <v>3</v>
      </c>
      <c r="B97" s="22">
        <f aca="true" t="shared" si="21" ref="B97:AA97">B18+B27+B42+B64+B78</f>
        <v>12.399999999999999</v>
      </c>
      <c r="C97" s="22">
        <f t="shared" si="21"/>
        <v>53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65.4</v>
      </c>
    </row>
    <row r="98" spans="1:33" ht="15">
      <c r="A98" s="3" t="s">
        <v>1</v>
      </c>
      <c r="B98" s="22">
        <f aca="true" t="shared" si="22" ref="B98:AD98">B19+B28+B65+B35+B43+B56+B79</f>
        <v>2515.3</v>
      </c>
      <c r="C98" s="22">
        <f t="shared" si="22"/>
        <v>803.4000000000001</v>
      </c>
      <c r="D98" s="22">
        <f t="shared" si="22"/>
        <v>0</v>
      </c>
      <c r="E98" s="22">
        <f t="shared" si="22"/>
        <v>0</v>
      </c>
      <c r="F98" s="22">
        <f t="shared" si="22"/>
        <v>321.4</v>
      </c>
      <c r="G98" s="22">
        <f t="shared" si="22"/>
        <v>142.9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464.29999999999995</v>
      </c>
      <c r="AG98" s="27">
        <f>B98+C98-AF98</f>
        <v>2854.4000000000005</v>
      </c>
    </row>
    <row r="99" spans="1:33" ht="15">
      <c r="A99" s="3" t="s">
        <v>16</v>
      </c>
      <c r="B99" s="22">
        <f aca="true" t="shared" si="23" ref="B99:X99">B21+B30+B49+B37+B58+B13+B75+B67</f>
        <v>2110.5</v>
      </c>
      <c r="C99" s="22">
        <f t="shared" si="23"/>
        <v>3483.1</v>
      </c>
      <c r="D99" s="22">
        <f t="shared" si="23"/>
        <v>0</v>
      </c>
      <c r="E99" s="22">
        <f t="shared" si="23"/>
        <v>0</v>
      </c>
      <c r="F99" s="22">
        <f t="shared" si="23"/>
        <v>55.4</v>
      </c>
      <c r="G99" s="22">
        <f t="shared" si="23"/>
        <v>8.7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64.1</v>
      </c>
      <c r="AG99" s="27">
        <f>B99+C99-AF99</f>
        <v>5529.5</v>
      </c>
    </row>
    <row r="100" spans="1:33" ht="13.5">
      <c r="A100" s="1" t="s">
        <v>35</v>
      </c>
      <c r="B100" s="2">
        <f aca="true" t="shared" si="25" ref="B100:AD100">B94-B95-B96-B97-B98-B99</f>
        <v>90313.70000000001</v>
      </c>
      <c r="C100" s="2">
        <f t="shared" si="25"/>
        <v>37976.60000000002</v>
      </c>
      <c r="D100" s="2">
        <f t="shared" si="25"/>
        <v>5.099999999999998</v>
      </c>
      <c r="E100" s="2">
        <f t="shared" si="25"/>
        <v>393.8999999999999</v>
      </c>
      <c r="F100" s="2">
        <f t="shared" si="25"/>
        <v>715.6000000000001</v>
      </c>
      <c r="G100" s="2">
        <f t="shared" si="25"/>
        <v>2498.7000000000003</v>
      </c>
      <c r="H100" s="2">
        <f t="shared" si="25"/>
        <v>0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3613.2999999999997</v>
      </c>
      <c r="AG100" s="2">
        <f>AG94-AG95-AG96-AG97-AG98-AG99</f>
        <v>124677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3.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3.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3.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3.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3.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3.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3.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6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53" sqref="P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24343.4</v>
      </c>
      <c r="AF7" s="72"/>
      <c r="AG7" s="48"/>
    </row>
    <row r="8" spans="1:55" ht="18" customHeight="1">
      <c r="A8" s="60" t="s">
        <v>30</v>
      </c>
      <c r="B8" s="40">
        <f>SUM(D8:AB8)</f>
        <v>95246.60720999999</v>
      </c>
      <c r="C8" s="40">
        <v>80194.1</v>
      </c>
      <c r="D8" s="43">
        <v>7963.3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3135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4636.5</v>
      </c>
      <c r="X8" s="56">
        <v>10724.7</v>
      </c>
      <c r="Y8" s="56"/>
      <c r="Z8" s="56"/>
      <c r="AA8" s="56"/>
      <c r="AB8" s="55"/>
      <c r="AC8" s="23"/>
      <c r="AD8" s="23"/>
      <c r="AE8" s="83">
        <v>68199.8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3833.5999999999995</v>
      </c>
      <c r="Q9" s="24">
        <f t="shared" si="0"/>
        <v>2155.1</v>
      </c>
      <c r="R9" s="24">
        <f t="shared" si="0"/>
        <v>5871.3</v>
      </c>
      <c r="S9" s="24">
        <f t="shared" si="0"/>
        <v>3439.9999999999995</v>
      </c>
      <c r="T9" s="24">
        <f t="shared" si="0"/>
        <v>1478.4999999999998</v>
      </c>
      <c r="U9" s="24">
        <f t="shared" si="0"/>
        <v>19217</v>
      </c>
      <c r="V9" s="24">
        <f t="shared" si="0"/>
        <v>30329.4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145402.085</v>
      </c>
      <c r="AG9" s="50">
        <f>AG10+AG15+AG24+AG33+AG47+AG52+AG54+AG61+AG62+AG71+AG72+AG76+AG88+AG81+AG83+AG82+AG69+AG89+AG91+AG90+AG70+AG40+AG92</f>
        <v>92465.715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8158.5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15132.800000000001</v>
      </c>
      <c r="AG10" s="27">
        <f>B10+C10-AF10</f>
        <v>16856.300000000003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110.69999999999982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</v>
      </c>
      <c r="AG14" s="27">
        <f>AG10-AG11-AG12-AG13</f>
        <v>1866.000000000003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f>203.4+206.3</f>
        <v>409.70000000000005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2789.4</v>
      </c>
      <c r="AG52" s="27">
        <f aca="true" t="shared" si="12" ref="AG52:AG59">B52+C52-AF52</f>
        <v>2169.8000000000006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f>409.7-206.3</f>
        <v>203.39999999999998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6265.1849999999995</v>
      </c>
      <c r="AG89" s="22">
        <f t="shared" si="17"/>
        <v>2259.1150000000016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f>574.5-204.9</f>
        <v>369.6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32381.8</v>
      </c>
      <c r="AG92" s="22">
        <f t="shared" si="17"/>
        <v>204.90000000000146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3833.5999999999995</v>
      </c>
      <c r="Q94" s="42">
        <f t="shared" si="18"/>
        <v>2155.1</v>
      </c>
      <c r="R94" s="42">
        <f t="shared" si="18"/>
        <v>5871.3</v>
      </c>
      <c r="S94" s="42">
        <f t="shared" si="18"/>
        <v>3439.9999999999995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145402.085</v>
      </c>
      <c r="AG94" s="58">
        <f>AG10+AG15+AG24+AG33+AG47+AG52+AG54+AG61+AG62+AG69+AG71+AG72+AG76+AG81+AG82+AG83+AG88+AG89+AG90+AG91+AG70+AG40+AG92</f>
        <v>92465.715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3.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3687.2999999999993</v>
      </c>
      <c r="Q100" s="2">
        <f t="shared" si="25"/>
        <v>2133.5</v>
      </c>
      <c r="R100" s="2">
        <f t="shared" si="25"/>
        <v>5390.7</v>
      </c>
      <c r="S100" s="2">
        <f t="shared" si="25"/>
        <v>1996.5999999999997</v>
      </c>
      <c r="T100" s="2">
        <f t="shared" si="25"/>
        <v>751.3</v>
      </c>
      <c r="U100" s="2">
        <f t="shared" si="25"/>
        <v>6291.499999999999</v>
      </c>
      <c r="V100" s="2">
        <f t="shared" si="25"/>
        <v>10524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78927.98499999999</v>
      </c>
      <c r="AG100" s="2">
        <f>AG94-AG95-AG96-AG97-AG98-AG99</f>
        <v>37976.61499999998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2017-10-02T11:19:46Z</cp:lastPrinted>
  <dcterms:created xsi:type="dcterms:W3CDTF">2002-11-05T08:53:00Z</dcterms:created>
  <dcterms:modified xsi:type="dcterms:W3CDTF">2017-10-06T11:42:03Z</dcterms:modified>
  <cp:category/>
  <cp:version/>
  <cp:contentType/>
  <cp:contentStatus/>
</cp:coreProperties>
</file>